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19440" windowHeight="11760" activeTab="3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3" l="1"/>
  <c r="G51" i="3" l="1"/>
  <c r="G39" i="3" l="1"/>
  <c r="G58" i="3" l="1"/>
  <c r="H39" i="3" l="1"/>
  <c r="L9" i="2" l="1"/>
  <c r="L7" i="2"/>
  <c r="L6" i="2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5" i="3"/>
  <c r="H58" i="3"/>
  <c r="I58" i="3" s="1"/>
  <c r="D58" i="3"/>
  <c r="I56" i="3"/>
  <c r="E50" i="3"/>
  <c r="E66" i="3" s="1"/>
  <c r="F50" i="3"/>
  <c r="F66" i="3" s="1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I39" i="3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l="1"/>
  <c r="D63" i="3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<sst xmlns="http://schemas.openxmlformats.org/spreadsheetml/2006/main" count="465" uniqueCount="193">
  <si>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</si>
  <si>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</si>
  <si>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</si>
  <si>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</si>
  <si>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</si>
  <si>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</si>
  <si>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</si>
  <si>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</si>
  <si>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</si>
  <si>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</si>
  <si>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</si>
  <si>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</si>
  <si>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</si>
  <si>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</si>
  <si>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</si>
  <si>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</si>
  <si>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</si>
  <si>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</si>
  <si>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</si>
  <si>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</si>
  <si>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</si>
  <si>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</si>
  <si>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</si>
  <si>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</si>
  <si>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</si>
  <si>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</si>
  <si>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</si>
  <si>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</si>
  <si>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</si>
  <si>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</si>
  <si>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</si>
  <si>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</si>
  <si>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</si>
  <si>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</si>
  <si>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</si>
  <si>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</si>
  <si>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</si>
  <si>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</si>
  <si>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</si>
  <si>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</si>
  <si>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</si>
  <si>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</si>
  <si>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</si>
  <si>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</si>
  <si>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</si>
  <si>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</si>
  <si>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</si>
  <si>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</si>
  <si>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</si>
  <si>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</si>
  <si>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</si>
  <si>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</si>
  <si>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</si>
  <si>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</si>
  <si>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</si>
  <si>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</si>
  <si>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</si>
  <si>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</si>
  <si>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</si>
  <si>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</si>
  <si>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</si>
  <si>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</si>
  <si>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</si>
  <si>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</si>
  <si>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</si>
  <si>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</si>
  <si>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</si>
  <si>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</si>
  <si>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</si>
  <si>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</si>
  <si>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</si>
  <si>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</si>
  <si>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</si>
  <si>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</si>
  <si>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</si>
  <si>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</si>
  <si>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</si>
  <si>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</si>
  <si>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</si>
  <si>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</si>
  <si>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</si>
  <si>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</si>
  <si>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</si>
  <si>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</si>
  <si>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</si>
  <si>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</si>
  <si>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</si>
  <si>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</si>
  <si>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</si>
  <si>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</si>
  <si>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</si>
  <si>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</si>
  <si>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</si>
  <si>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</si>
  <si>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</si>
  <si>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</si>
  <si>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</si>
  <si>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</si>
  <si>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</si>
  <si>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</si>
  <si>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</si>
  <si>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</si>
  <si>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</si>
  <si>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</si>
  <si>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</si>
  <si>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</si>
  <si>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</si>
  <si>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</si>
  <si>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</si>
  <si>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</si>
  <si>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</si>
  <si>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</si>
  <si>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</si>
  <si>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</si>
  <si>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</si>
  <si>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</si>
  <si>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</si>
  <si>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</si>
  <si>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</si>
  <si>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</si>
  <si>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</si>
  <si>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</si>
  <si>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</si>
  <si>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</si>
  <si>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</si>
  <si>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</si>
  <si>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</si>
  <si>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</si>
  <si>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</si>
  <si>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</si>
  <si>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</si>
  <si>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</si>
  <si>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</si>
  <si>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</si>
  <si>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</si>
  <si>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</si>
  <si>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</si>
  <si>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</si>
  <si>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</si>
  <si>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</si>
  <si>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</si>
  <si>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</si>
  <si>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</si>
  <si>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</si>
  <si>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</si>
  <si>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</si>
  <si>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</si>
  <si>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</si>
  <si>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</si>
  <si>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</si>
  <si>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</si>
  <si>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</si>
  <si>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</si>
  <si>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</si>
  <si>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</si>
  <si>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</si>
  <si>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</si>
  <si>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</si>
  <si>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</si>
  <si>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</si>
  <si>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</si>
  <si>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</si>
  <si>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</si>
  <si>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</si>
  <si>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</si>
  <si>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</si>
  <si>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</si>
  <si>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</si>
  <si>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</si>
  <si>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</si>
  <si>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</si>
  <si>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</si>
  <si>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</si>
  <si>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Государственный контракт на поставку пневмоккоковой вакцины в количестве 4800 доз заключен 14 мая 2019 года</t>
  </si>
  <si>
    <t>Соглашение № 150-17-2019-012 от 08.02.2019</t>
  </si>
  <si>
    <t>наличие отклонений</t>
  </si>
  <si>
    <t>прогнозные сведения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</si>
  <si>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30.09.2019</t>
    </r>
  </si>
  <si>
    <t>По состоянию на 30.09.2019 доля лиц страше трудоспособного возраста, охваченных профилактическими осмотрами, включая диспансеризацию, составила 14,1%</t>
  </si>
  <si>
    <t>В графе "Фактическое значение за предыдущий год" отражено значение показателя за 2017 год. По состоянию на 30.09.2019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50,6%</t>
  </si>
  <si>
    <t>Риски отклонения от сроков получения результатов отсутствуют. По состоянию на 30.09.2019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50,6%</t>
  </si>
  <si>
    <t>По состоянию на 30.09.2019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инфекции, составила 100,0%</t>
  </si>
  <si>
    <t>По состоянию на 30.09.2019 количество граждан старше трудоспособного возраста, получивших помощь в геронтологических отделениях, составило 304 человека (без учета НУЗ ОКБ - 78 человек)</t>
  </si>
  <si>
    <t>По состоянию на 30.09.2019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составил 39,3%</t>
  </si>
  <si>
    <t>В графе "Фактическое значение за предыдущий год" отражено значение показателя за 2017 год. По состоянию на 30.09.2019 количество граждан старше трудоспособного возраста, получивших помощь в геронтологических отделениях составило 304 человека (без учета НУЗ ОКБ - 78)</t>
  </si>
  <si>
    <t>Кассовый расход указан по состоянию на 01.10.2019</t>
  </si>
  <si>
    <t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произведена 12 сентября 2019 года. Оплата поставленных транспортных средств произведена.</t>
  </si>
  <si>
    <t>Риски отклонения от сроков получения результатов отсутствуют. По состоянию на 30.09.2019 доля лиц страше трудоспособного возраста, охваченных профилактическими осмотрами, включая диспансеризацию, составила 14,1%</t>
  </si>
  <si>
    <t>По состоянию на 30.09.2019 направлено на профессиональное обучение и дополнительное профессиональное образование 140 граждан предпенсионного возраста</t>
  </si>
  <si>
    <t>Риски отклонения от сроков получения результатов отсутствуют. По состоянию на 30.09.2019 к обучению приступили 248 граждан предпенсионного возраста, завершили обучение 103 гражданина предпенсионного возраста</t>
  </si>
  <si>
    <t>Проведение Чемпионата профессионального мастерства по стандартам WorldSkills для людей старше 50-ти лет «НАВЫКИ МУДРЫХ» планируется в декабре 2019 года в рамках регионального Чемпионата профессионального мастерства по стандартам WorldSkills.</t>
  </si>
  <si>
    <t>По состоянию на 01.08.2019 Управлением труда и занятости Республики Карелия законтрактованы финансовые средства в размере 4,6 млн. руб. на организацию профессионального обучения 269 граждан предпенсионного возраста, работников 32 предприятий республики</t>
  </si>
  <si>
    <r>
      <t xml:space="preserve">Кассовый расход указан по состоянию на 01.10.2019 </t>
    </r>
    <r>
      <rPr>
        <b/>
        <sz val="11"/>
        <rFont val="Times New Roman"/>
        <family val="1"/>
        <charset val="204"/>
      </rPr>
      <t>(необходимо обновить информацию по состоянию на 31.10.2019)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</si>
</sst>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7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165" fontId="22" fillId="0" borderId="4" xfId="0" applyNumberFormat="1" applyFont="1" applyFill="1" applyBorder="1" applyAlignment="1">
      <alignment horizontal="center" vertical="center" wrapText="1"/>
    </xf>
    <xf numFmtId="166" fontId="22" fillId="0" borderId="4" xfId="0" applyNumberFormat="1" applyFont="1" applyFill="1" applyBorder="1" applyAlignment="1">
      <alignment horizontal="center" vertical="center" wrapText="1"/>
    </xf>
    <xf numFmtId="164" fontId="22" fillId="7" borderId="4" xfId="0" applyNumberFormat="1" applyFont="1" applyFill="1" applyBorder="1" applyAlignment="1">
      <alignment horizontal="center" vertical="center" wrapText="1"/>
    </xf>
    <xf numFmtId="166" fontId="22" fillId="7" borderId="4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164" fontId="20" fillId="7" borderId="4" xfId="0" applyNumberFormat="1" applyFont="1" applyFill="1" applyBorder="1" applyAlignment="1">
      <alignment horizontal="center" vertical="center" wrapText="1"/>
    </xf>
    <xf numFmtId="166" fontId="20" fillId="7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5" fillId="7" borderId="3" xfId="0" applyNumberFormat="1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64" fontId="27" fillId="7" borderId="4" xfId="0" applyNumberFormat="1" applyFont="1" applyFill="1" applyBorder="1" applyAlignment="1">
      <alignment horizontal="center" vertical="center" wrapText="1"/>
    </xf>
    <xf numFmtId="166" fontId="27" fillId="7" borderId="4" xfId="0" applyNumberFormat="1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0" xfId="0" applyFont="1" applyFill="1"/>
    <xf numFmtId="0" fontId="25" fillId="7" borderId="4" xfId="0" applyFont="1" applyFill="1" applyBorder="1" applyAlignment="1">
      <alignment horizontal="left" vertical="center" wrapText="1"/>
    </xf>
    <xf numFmtId="164" fontId="28" fillId="7" borderId="4" xfId="0" applyNumberFormat="1" applyFont="1" applyFill="1" applyBorder="1" applyAlignment="1">
      <alignment horizontal="center" vertical="center" wrapText="1"/>
    </xf>
    <xf numFmtId="166" fontId="28" fillId="7" borderId="4" xfId="0" applyNumberFormat="1" applyFont="1" applyFill="1" applyBorder="1" applyAlignment="1">
      <alignment horizontal="center" vertical="center" wrapText="1"/>
    </xf>
    <xf numFmtId="3" fontId="28" fillId="7" borderId="4" xfId="0" applyNumberFormat="1" applyFont="1" applyFill="1" applyBorder="1" applyAlignment="1">
      <alignment horizontal="center" vertical="center" wrapText="1"/>
    </xf>
    <xf numFmtId="10" fontId="28" fillId="7" borderId="4" xfId="0" applyNumberFormat="1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A12" sqref="A12:E12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2" t="s">
        <v>76</v>
      </c>
      <c r="B1" s="113"/>
      <c r="D1" s="114" t="s">
        <v>167</v>
      </c>
      <c r="E1" s="115"/>
    </row>
    <row r="2" spans="1:10" x14ac:dyDescent="0.25">
      <c r="A2" s="112" t="s">
        <v>77</v>
      </c>
      <c r="B2" s="113"/>
      <c r="D2" s="112" t="s">
        <v>77</v>
      </c>
      <c r="E2" s="116"/>
    </row>
    <row r="3" spans="1:10" x14ac:dyDescent="0.25">
      <c r="A3" s="112" t="s">
        <v>81</v>
      </c>
      <c r="B3" s="116"/>
      <c r="D3" s="112" t="s">
        <v>168</v>
      </c>
      <c r="E3" s="116"/>
    </row>
    <row r="4" spans="1:10" ht="18.75" x14ac:dyDescent="0.3">
      <c r="A4" s="112" t="s">
        <v>78</v>
      </c>
      <c r="B4" s="113"/>
      <c r="D4" s="112" t="s">
        <v>78</v>
      </c>
      <c r="E4" s="116"/>
      <c r="J4" s="39"/>
    </row>
    <row r="5" spans="1:10" ht="18.75" x14ac:dyDescent="0.3">
      <c r="A5" s="117" t="s">
        <v>79</v>
      </c>
      <c r="B5" s="113"/>
      <c r="D5" s="117" t="s">
        <v>79</v>
      </c>
      <c r="E5" s="116"/>
      <c r="J5" s="39"/>
    </row>
    <row r="6" spans="1:10" ht="18.75" x14ac:dyDescent="0.3">
      <c r="A6" s="118">
        <v>43738</v>
      </c>
      <c r="B6" s="116"/>
      <c r="D6" s="118">
        <v>43738</v>
      </c>
      <c r="E6" s="116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19" t="s">
        <v>62</v>
      </c>
      <c r="B10" s="120"/>
      <c r="C10" s="120"/>
      <c r="D10" s="120"/>
      <c r="E10" s="121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19" t="s">
        <v>177</v>
      </c>
      <c r="B12" s="120"/>
      <c r="C12" s="120"/>
      <c r="D12" s="120"/>
      <c r="E12" s="121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22" t="s">
        <v>82</v>
      </c>
      <c r="B14" s="120"/>
      <c r="C14" s="120"/>
      <c r="D14" s="120"/>
      <c r="E14" s="121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22" t="s">
        <v>83</v>
      </c>
      <c r="B16" s="123"/>
      <c r="C16" s="123"/>
      <c r="D16" s="123"/>
      <c r="E16" s="124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25" t="s">
        <v>63</v>
      </c>
      <c r="B18" s="126"/>
      <c r="C18" s="126"/>
      <c r="D18" s="126"/>
      <c r="E18" s="127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58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175</v>
      </c>
      <c r="C22" s="29" t="s">
        <v>175</v>
      </c>
      <c r="D22" s="29" t="s">
        <v>176</v>
      </c>
      <c r="E22" s="29" t="s">
        <v>176</v>
      </c>
    </row>
  </sheetData>
  <mergeCells count="17">
    <mergeCell ref="A10:E10"/>
    <mergeCell ref="A12:E12"/>
    <mergeCell ref="A14:E14"/>
    <mergeCell ref="A16:E16"/>
    <mergeCell ref="A18:E18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workbookViewId="0">
      <selection activeCell="C20" sqref="C20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M8" sqref="M8"/>
    </sheetView>
  </sheetViews>
  <sheetFormatPr defaultRowHeight="15" x14ac:dyDescent="0.25"/>
  <cols>
    <col min="1" max="1" width="9.5703125" customWidth="1"/>
    <col min="2" max="2" width="17.28515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43.42578125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28" t="s">
        <v>0</v>
      </c>
      <c r="B3" s="134" t="s">
        <v>1</v>
      </c>
      <c r="C3" s="128" t="s">
        <v>8</v>
      </c>
      <c r="D3" s="128" t="s">
        <v>80</v>
      </c>
      <c r="E3" s="130" t="s">
        <v>45</v>
      </c>
      <c r="F3" s="130" t="s">
        <v>46</v>
      </c>
      <c r="G3" s="136" t="s">
        <v>9</v>
      </c>
      <c r="H3" s="137"/>
      <c r="I3" s="137"/>
      <c r="J3" s="138"/>
      <c r="K3" s="130" t="s">
        <v>10</v>
      </c>
      <c r="L3" s="132" t="s">
        <v>47</v>
      </c>
      <c r="M3" s="128" t="s">
        <v>11</v>
      </c>
    </row>
    <row r="4" spans="1:14" ht="30.75" customHeight="1" thickBot="1" x14ac:dyDescent="0.3">
      <c r="A4" s="129"/>
      <c r="B4" s="135"/>
      <c r="C4" s="129"/>
      <c r="D4" s="129"/>
      <c r="E4" s="131"/>
      <c r="F4" s="131"/>
      <c r="G4" s="57" t="s">
        <v>12</v>
      </c>
      <c r="H4" s="57" t="s">
        <v>13</v>
      </c>
      <c r="I4" s="57" t="s">
        <v>14</v>
      </c>
      <c r="J4" s="57" t="s">
        <v>15</v>
      </c>
      <c r="K4" s="131"/>
      <c r="L4" s="133"/>
      <c r="M4" s="129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95.25" customHeight="1" thickBot="1" x14ac:dyDescent="0.3">
      <c r="A6" s="55" t="s">
        <v>5</v>
      </c>
      <c r="B6" s="56" t="s">
        <v>58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12</v>
      </c>
      <c r="I6" s="63">
        <v>14.1</v>
      </c>
      <c r="J6" s="63" t="s">
        <v>86</v>
      </c>
      <c r="K6" s="63">
        <v>15</v>
      </c>
      <c r="L6" s="64">
        <f>I6/K6</f>
        <v>0.94</v>
      </c>
      <c r="M6" s="65" t="s">
        <v>178</v>
      </c>
    </row>
    <row r="7" spans="1:14" ht="96.75" customHeight="1" thickBot="1" x14ac:dyDescent="0.3">
      <c r="A7" s="55" t="s">
        <v>6</v>
      </c>
      <c r="B7" s="56" t="s">
        <v>58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16</v>
      </c>
      <c r="I7" s="63">
        <v>140</v>
      </c>
      <c r="J7" s="63" t="s">
        <v>86</v>
      </c>
      <c r="K7" s="63">
        <v>239</v>
      </c>
      <c r="L7" s="64">
        <f>I7/K7</f>
        <v>0.58577405857740583</v>
      </c>
      <c r="M7" s="65" t="s">
        <v>188</v>
      </c>
    </row>
    <row r="8" spans="1:14" ht="123" customHeight="1" thickBot="1" x14ac:dyDescent="0.3">
      <c r="A8" s="55" t="s">
        <v>7</v>
      </c>
      <c r="B8" s="56" t="s">
        <v>56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 t="s">
        <v>86</v>
      </c>
      <c r="I8" s="63" t="s">
        <v>86</v>
      </c>
      <c r="J8" s="63" t="s">
        <v>86</v>
      </c>
      <c r="K8" s="63">
        <v>14.5</v>
      </c>
      <c r="L8" s="64" t="s">
        <v>86</v>
      </c>
      <c r="M8" s="65" t="s">
        <v>184</v>
      </c>
    </row>
    <row r="9" spans="1:14" ht="118.5" customHeight="1" thickBot="1" x14ac:dyDescent="0.3">
      <c r="A9" s="55" t="s">
        <v>16</v>
      </c>
      <c r="B9" s="56" t="s">
        <v>58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53.2</v>
      </c>
      <c r="H9" s="63">
        <v>50.4</v>
      </c>
      <c r="I9" s="63">
        <v>50.6</v>
      </c>
      <c r="J9" s="63" t="s">
        <v>86</v>
      </c>
      <c r="K9" s="63">
        <v>51.6</v>
      </c>
      <c r="L9" s="64">
        <f>I9/K9</f>
        <v>0.98062015503875966</v>
      </c>
      <c r="M9" s="65" t="s">
        <v>179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tabSelected="1" zoomScaleNormal="100" workbookViewId="0">
      <selection activeCell="L60" sqref="L60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57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43" t="s">
        <v>0</v>
      </c>
      <c r="B3" s="145" t="s">
        <v>1</v>
      </c>
      <c r="C3" s="141" t="s">
        <v>17</v>
      </c>
      <c r="D3" s="147" t="s">
        <v>18</v>
      </c>
      <c r="E3" s="148"/>
      <c r="F3" s="149"/>
      <c r="G3" s="150" t="s">
        <v>19</v>
      </c>
      <c r="H3" s="151"/>
      <c r="I3" s="143" t="s">
        <v>48</v>
      </c>
      <c r="J3" s="141" t="s">
        <v>11</v>
      </c>
    </row>
    <row r="4" spans="1:13" s="66" customFormat="1" ht="63.75" customHeight="1" thickBot="1" x14ac:dyDescent="0.3">
      <c r="A4" s="144"/>
      <c r="B4" s="146"/>
      <c r="C4" s="142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44"/>
      <c r="J4" s="142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108" t="s">
        <v>100</v>
      </c>
      <c r="D23" s="109">
        <f>D24+D26</f>
        <v>1.66</v>
      </c>
      <c r="E23" s="109">
        <f t="shared" ref="E23:H23" si="2">E24+E26</f>
        <v>1.66</v>
      </c>
      <c r="F23" s="109">
        <f t="shared" si="2"/>
        <v>1.66</v>
      </c>
      <c r="G23" s="109">
        <f t="shared" si="2"/>
        <v>1.66</v>
      </c>
      <c r="H23" s="109">
        <f t="shared" si="2"/>
        <v>1.66</v>
      </c>
      <c r="I23" s="107">
        <f>H23/E23</f>
        <v>1</v>
      </c>
      <c r="J23" s="139" t="s">
        <v>173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102">
        <v>1.66</v>
      </c>
      <c r="E24" s="102">
        <v>1.66</v>
      </c>
      <c r="F24" s="102">
        <v>1.66</v>
      </c>
      <c r="G24" s="102">
        <v>1.66</v>
      </c>
      <c r="H24" s="102">
        <v>1.66</v>
      </c>
      <c r="I24" s="103">
        <f>H24/E24</f>
        <v>1</v>
      </c>
      <c r="J24" s="140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6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54</v>
      </c>
      <c r="C26" s="2" t="s">
        <v>28</v>
      </c>
      <c r="D26" s="85">
        <f>SUM(D27:D30)</f>
        <v>0</v>
      </c>
      <c r="E26" s="85">
        <f t="shared" ref="E26:H26" si="3">SUM(E27:E30)</f>
        <v>0</v>
      </c>
      <c r="F26" s="85">
        <f t="shared" si="3"/>
        <v>0</v>
      </c>
      <c r="G26" s="85">
        <f t="shared" si="3"/>
        <v>0</v>
      </c>
      <c r="H26" s="85">
        <f t="shared" si="3"/>
        <v>0</v>
      </c>
      <c r="I26" s="86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54</v>
      </c>
      <c r="C27" s="2" t="s">
        <v>30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6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72" customHeight="1" thickBot="1" x14ac:dyDescent="0.3">
      <c r="A39" s="10" t="s">
        <v>101</v>
      </c>
      <c r="B39" s="4" t="s">
        <v>58</v>
      </c>
      <c r="C39" s="108" t="s">
        <v>111</v>
      </c>
      <c r="D39" s="106">
        <f>D40+D42</f>
        <v>11.6305</v>
      </c>
      <c r="E39" s="106">
        <f t="shared" ref="E39:F39" si="5">E40+E42</f>
        <v>11.6305</v>
      </c>
      <c r="F39" s="106">
        <f t="shared" si="5"/>
        <v>11.6305</v>
      </c>
      <c r="G39" s="106">
        <f>G40+G42</f>
        <v>11.6</v>
      </c>
      <c r="H39" s="106">
        <f>H40+H42</f>
        <v>11.16</v>
      </c>
      <c r="I39" s="107">
        <f>H39/E39</f>
        <v>0.95954602123726418</v>
      </c>
      <c r="J39" s="139" t="s">
        <v>185</v>
      </c>
      <c r="K39" s="69"/>
      <c r="L39" s="69"/>
    </row>
    <row r="40" spans="1:12" s="66" customFormat="1" ht="30.75" customHeight="1" thickBot="1" x14ac:dyDescent="0.3">
      <c r="A40" s="10" t="s">
        <v>103</v>
      </c>
      <c r="B40" s="4" t="s">
        <v>58</v>
      </c>
      <c r="C40" s="50" t="s">
        <v>26</v>
      </c>
      <c r="D40" s="101">
        <v>11.6305</v>
      </c>
      <c r="E40" s="101">
        <v>11.6305</v>
      </c>
      <c r="F40" s="101">
        <v>11.6305</v>
      </c>
      <c r="G40" s="101">
        <v>11.6</v>
      </c>
      <c r="H40" s="101">
        <v>11.16</v>
      </c>
      <c r="I40" s="103">
        <f>H40/E40</f>
        <v>0.95954602123726418</v>
      </c>
      <c r="J40" s="140"/>
      <c r="K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108" t="s">
        <v>113</v>
      </c>
      <c r="D47" s="110">
        <f>D48+D50</f>
        <v>37.22</v>
      </c>
      <c r="E47" s="110">
        <f t="shared" ref="E47:H47" si="7">E48+E50</f>
        <v>37.22</v>
      </c>
      <c r="F47" s="110">
        <f t="shared" si="7"/>
        <v>37.22</v>
      </c>
      <c r="G47" s="106">
        <f>G48+G51</f>
        <v>32.700000000000003</v>
      </c>
      <c r="H47" s="106">
        <f t="shared" si="7"/>
        <v>32.700000000000003</v>
      </c>
      <c r="I47" s="111">
        <f>H47/E47</f>
        <v>0.878559914024718</v>
      </c>
      <c r="J47" s="80" t="s">
        <v>185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6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6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104">
        <f>SUM(D51:D53)</f>
        <v>37.22</v>
      </c>
      <c r="E50" s="104">
        <f t="shared" ref="E50:H50" si="8">SUM(E51:E53)</f>
        <v>37.22</v>
      </c>
      <c r="F50" s="104">
        <f t="shared" si="8"/>
        <v>37.22</v>
      </c>
      <c r="G50" s="101">
        <f>SUM(G51:G53)</f>
        <v>32.700000000000003</v>
      </c>
      <c r="H50" s="101">
        <f t="shared" si="8"/>
        <v>32.700000000000003</v>
      </c>
      <c r="I50" s="105">
        <f>H50/E50</f>
        <v>0.878559914024718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104">
        <v>37.22</v>
      </c>
      <c r="E51" s="104">
        <v>37.22</v>
      </c>
      <c r="F51" s="104">
        <v>37.22</v>
      </c>
      <c r="G51" s="101">
        <f>H51</f>
        <v>32.700000000000003</v>
      </c>
      <c r="H51" s="101">
        <v>32.700000000000003</v>
      </c>
      <c r="I51" s="105">
        <f>H51/E51</f>
        <v>0.878559914024718</v>
      </c>
      <c r="J51" s="80"/>
    </row>
    <row r="52" spans="1:10" s="66" customFormat="1" ht="44.25" customHeight="1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169" customFormat="1" ht="45" customHeight="1" thickBot="1" x14ac:dyDescent="0.3">
      <c r="A55" s="163" t="s">
        <v>112</v>
      </c>
      <c r="B55" s="164" t="s">
        <v>58</v>
      </c>
      <c r="C55" s="165" t="s">
        <v>118</v>
      </c>
      <c r="D55" s="166">
        <f>D56+D58</f>
        <v>18.052899999999998</v>
      </c>
      <c r="E55" s="166">
        <f t="shared" ref="E55:H55" si="9">E56+E58</f>
        <v>18.052899999999998</v>
      </c>
      <c r="F55" s="166">
        <f t="shared" si="9"/>
        <v>18.052899999999998</v>
      </c>
      <c r="G55" s="166">
        <f t="shared" si="9"/>
        <v>11.9</v>
      </c>
      <c r="H55" s="166">
        <f t="shared" si="9"/>
        <v>4.8999999999999995</v>
      </c>
      <c r="I55" s="167">
        <f>H55/E55</f>
        <v>0.27142453567016933</v>
      </c>
      <c r="J55" s="168" t="s">
        <v>192</v>
      </c>
    </row>
    <row r="56" spans="1:10" s="169" customFormat="1" ht="32.25" customHeight="1" thickBot="1" x14ac:dyDescent="0.3">
      <c r="A56" s="163" t="s">
        <v>160</v>
      </c>
      <c r="B56" s="164" t="s">
        <v>58</v>
      </c>
      <c r="C56" s="170" t="s">
        <v>26</v>
      </c>
      <c r="D56" s="171">
        <v>17.149999999999999</v>
      </c>
      <c r="E56" s="171">
        <v>17.149999999999999</v>
      </c>
      <c r="F56" s="171">
        <v>17.149999999999999</v>
      </c>
      <c r="G56" s="171">
        <v>11.3</v>
      </c>
      <c r="H56" s="171">
        <v>4.5999999999999996</v>
      </c>
      <c r="I56" s="172">
        <f>H56/E56</f>
        <v>0.26822157434402333</v>
      </c>
      <c r="J56" s="168"/>
    </row>
    <row r="57" spans="1:10" s="169" customFormat="1" ht="32.25" customHeight="1" thickBot="1" x14ac:dyDescent="0.3">
      <c r="A57" s="163" t="s">
        <v>161</v>
      </c>
      <c r="B57" s="164" t="s">
        <v>54</v>
      </c>
      <c r="C57" s="170" t="s">
        <v>27</v>
      </c>
      <c r="D57" s="173">
        <v>0</v>
      </c>
      <c r="E57" s="173">
        <v>0</v>
      </c>
      <c r="F57" s="173">
        <v>0</v>
      </c>
      <c r="G57" s="173">
        <v>0</v>
      </c>
      <c r="H57" s="173">
        <v>0</v>
      </c>
      <c r="I57" s="174" t="s">
        <v>86</v>
      </c>
      <c r="J57" s="168"/>
    </row>
    <row r="58" spans="1:10" s="169" customFormat="1" ht="40.5" customHeight="1" thickBot="1" x14ac:dyDescent="0.3">
      <c r="A58" s="163" t="s">
        <v>162</v>
      </c>
      <c r="B58" s="164" t="s">
        <v>58</v>
      </c>
      <c r="C58" s="170" t="s">
        <v>28</v>
      </c>
      <c r="D58" s="171">
        <f>SUM(D59:D61)</f>
        <v>0.90290000000000004</v>
      </c>
      <c r="E58" s="171">
        <f>SUM(E59:E61)</f>
        <v>0.90290000000000004</v>
      </c>
      <c r="F58" s="171">
        <f t="shared" ref="F58:H58" si="10">SUM(F59:F61)</f>
        <v>0.90290000000000004</v>
      </c>
      <c r="G58" s="171">
        <f>SUM(G59:G61)</f>
        <v>0.6</v>
      </c>
      <c r="H58" s="171">
        <f t="shared" si="10"/>
        <v>0.3</v>
      </c>
      <c r="I58" s="172">
        <f>H58/E58</f>
        <v>0.3322627090486211</v>
      </c>
      <c r="J58" s="168"/>
    </row>
    <row r="59" spans="1:10" s="169" customFormat="1" ht="36.75" customHeight="1" thickBot="1" x14ac:dyDescent="0.3">
      <c r="A59" s="163" t="s">
        <v>163</v>
      </c>
      <c r="B59" s="164" t="s">
        <v>58</v>
      </c>
      <c r="C59" s="170" t="s">
        <v>30</v>
      </c>
      <c r="D59" s="171">
        <v>0.90290000000000004</v>
      </c>
      <c r="E59" s="171">
        <v>0.90290000000000004</v>
      </c>
      <c r="F59" s="171">
        <v>0.90290000000000004</v>
      </c>
      <c r="G59" s="171">
        <v>0.6</v>
      </c>
      <c r="H59" s="171">
        <v>0.3</v>
      </c>
      <c r="I59" s="172">
        <f>H59/E59</f>
        <v>0.3322627090486211</v>
      </c>
      <c r="J59" s="168"/>
    </row>
    <row r="60" spans="1:10" s="169" customFormat="1" ht="47.25" customHeight="1" thickBot="1" x14ac:dyDescent="0.3">
      <c r="A60" s="163" t="s">
        <v>164</v>
      </c>
      <c r="B60" s="164" t="s">
        <v>54</v>
      </c>
      <c r="C60" s="170" t="s">
        <v>32</v>
      </c>
      <c r="D60" s="173">
        <v>0</v>
      </c>
      <c r="E60" s="173">
        <v>0</v>
      </c>
      <c r="F60" s="173">
        <v>0</v>
      </c>
      <c r="G60" s="173">
        <v>0</v>
      </c>
      <c r="H60" s="173">
        <v>0</v>
      </c>
      <c r="I60" s="174" t="s">
        <v>86</v>
      </c>
      <c r="J60" s="168"/>
    </row>
    <row r="61" spans="1:10" s="169" customFormat="1" ht="45.75" customHeight="1" thickBot="1" x14ac:dyDescent="0.3">
      <c r="A61" s="163" t="s">
        <v>165</v>
      </c>
      <c r="B61" s="164" t="s">
        <v>54</v>
      </c>
      <c r="C61" s="170" t="s">
        <v>34</v>
      </c>
      <c r="D61" s="173">
        <v>0</v>
      </c>
      <c r="E61" s="173">
        <v>0</v>
      </c>
      <c r="F61" s="173">
        <v>0</v>
      </c>
      <c r="G61" s="173">
        <v>0</v>
      </c>
      <c r="H61" s="173">
        <v>0</v>
      </c>
      <c r="I61" s="174" t="s">
        <v>86</v>
      </c>
      <c r="J61" s="168"/>
    </row>
    <row r="62" spans="1:10" s="169" customFormat="1" ht="36.75" customHeight="1" thickBot="1" x14ac:dyDescent="0.3">
      <c r="A62" s="163" t="s">
        <v>166</v>
      </c>
      <c r="B62" s="164" t="s">
        <v>54</v>
      </c>
      <c r="C62" s="170" t="s">
        <v>35</v>
      </c>
      <c r="D62" s="173">
        <v>0</v>
      </c>
      <c r="E62" s="173" t="s">
        <v>36</v>
      </c>
      <c r="F62" s="173" t="s">
        <v>36</v>
      </c>
      <c r="G62" s="173" t="s">
        <v>36</v>
      </c>
      <c r="H62" s="173">
        <v>0</v>
      </c>
      <c r="I62" s="174" t="s">
        <v>86</v>
      </c>
      <c r="J62" s="168"/>
    </row>
    <row r="63" spans="1:10" s="66" customFormat="1" ht="48" customHeight="1" thickBot="1" x14ac:dyDescent="0.3">
      <c r="A63" s="152" t="s">
        <v>37</v>
      </c>
      <c r="B63" s="153"/>
      <c r="C63" s="154"/>
      <c r="D63" s="106">
        <f>SUM(D64:D67)</f>
        <v>68.563400000000001</v>
      </c>
      <c r="E63" s="106">
        <f>SUM(E64:E66)</f>
        <v>68.563400000000001</v>
      </c>
      <c r="F63" s="106">
        <f t="shared" ref="F63:G63" si="11">SUM(F64:F66)</f>
        <v>68.563400000000001</v>
      </c>
      <c r="G63" s="106">
        <f t="shared" si="11"/>
        <v>57.860000000000007</v>
      </c>
      <c r="H63" s="106">
        <f>SUM(H64:H67)</f>
        <v>50.42</v>
      </c>
      <c r="I63" s="107">
        <f>H63/E63</f>
        <v>0.7353777671469035</v>
      </c>
      <c r="J63" s="100" t="s">
        <v>185</v>
      </c>
    </row>
    <row r="64" spans="1:10" s="66" customFormat="1" ht="38.25" customHeight="1" thickBot="1" x14ac:dyDescent="0.3">
      <c r="A64" s="155" t="s">
        <v>26</v>
      </c>
      <c r="B64" s="156"/>
      <c r="C64" s="157"/>
      <c r="D64" s="101">
        <f>D24+D40+D48+D56</f>
        <v>30.4405</v>
      </c>
      <c r="E64" s="101">
        <f t="shared" ref="E64:H64" si="12">E24+E40+E48+E56</f>
        <v>30.4405</v>
      </c>
      <c r="F64" s="101">
        <f t="shared" si="12"/>
        <v>30.4405</v>
      </c>
      <c r="G64" s="101">
        <f t="shared" si="12"/>
        <v>24.560000000000002</v>
      </c>
      <c r="H64" s="101">
        <f t="shared" si="12"/>
        <v>17.420000000000002</v>
      </c>
      <c r="I64" s="103">
        <f>H64/E64</f>
        <v>0.57226392470557319</v>
      </c>
      <c r="J64" s="87"/>
    </row>
    <row r="65" spans="1:10" s="66" customFormat="1" ht="38.25" customHeight="1" thickBot="1" x14ac:dyDescent="0.3">
      <c r="A65" s="155" t="s">
        <v>27</v>
      </c>
      <c r="B65" s="156"/>
      <c r="C65" s="157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7"/>
    </row>
    <row r="66" spans="1:10" s="66" customFormat="1" ht="38.25" customHeight="1" thickBot="1" x14ac:dyDescent="0.3">
      <c r="A66" s="155" t="s">
        <v>38</v>
      </c>
      <c r="B66" s="156"/>
      <c r="C66" s="157"/>
      <c r="D66" s="101">
        <f>D26+D42+D50+D58</f>
        <v>38.122900000000001</v>
      </c>
      <c r="E66" s="101">
        <f t="shared" ref="E66:H66" si="15">E26+E42+E50+E58</f>
        <v>38.122900000000001</v>
      </c>
      <c r="F66" s="101">
        <f t="shared" si="15"/>
        <v>38.122900000000001</v>
      </c>
      <c r="G66" s="101">
        <f t="shared" si="15"/>
        <v>33.300000000000004</v>
      </c>
      <c r="H66" s="101">
        <f t="shared" si="15"/>
        <v>33</v>
      </c>
      <c r="I66" s="103">
        <f>H66/E66</f>
        <v>0.86562145062416551</v>
      </c>
      <c r="J66" s="87"/>
    </row>
    <row r="67" spans="1:10" s="66" customFormat="1" ht="32.25" customHeight="1" thickBot="1" x14ac:dyDescent="0.3">
      <c r="A67" s="158" t="s">
        <v>35</v>
      </c>
      <c r="B67" s="159"/>
      <c r="C67" s="160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7"/>
    </row>
    <row r="68" spans="1:10" s="66" customFormat="1" x14ac:dyDescent="0.25">
      <c r="A68" s="88"/>
      <c r="B68" s="89"/>
      <c r="C68" s="89"/>
      <c r="D68" s="90"/>
      <c r="E68" s="90"/>
      <c r="F68" s="90"/>
      <c r="G68" s="90"/>
      <c r="H68" s="90"/>
      <c r="I68" s="91"/>
      <c r="J68" s="89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4">
    <mergeCell ref="A63:C63"/>
    <mergeCell ref="A64:C64"/>
    <mergeCell ref="A65:C65"/>
    <mergeCell ref="A66:C66"/>
    <mergeCell ref="A67:C67"/>
    <mergeCell ref="J39:J40"/>
    <mergeCell ref="J23:J24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27559055118110237" header="0.11811023622047245" footer="0.11811023622047245"/>
  <pageSetup paperSize="9" scale="62" fitToHeight="0" orientation="landscape" r:id="rId1"/>
  <ignoredErrors>
    <ignoredError sqref="H58 D42 H42 D50 H50 D58" formulaRange="1"/>
    <ignoredError sqref="D65:E65 F65:H65 G4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zoomScaleNormal="100" workbookViewId="0">
      <selection activeCell="M17" sqref="M17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48" style="66" customWidth="1"/>
  </cols>
  <sheetData>
    <row r="1" spans="1:9" ht="20.25" thickBot="1" x14ac:dyDescent="0.35">
      <c r="A1" s="93" t="s">
        <v>73</v>
      </c>
      <c r="B1" s="93"/>
      <c r="C1" s="93"/>
      <c r="D1" s="93"/>
      <c r="E1" s="93"/>
      <c r="F1" s="93"/>
      <c r="G1" s="99"/>
    </row>
    <row r="2" spans="1:9" ht="16.5" thickTop="1" thickBot="1" x14ac:dyDescent="0.3"/>
    <row r="3" spans="1:9" s="66" customFormat="1" ht="32.25" customHeight="1" thickBot="1" x14ac:dyDescent="0.3">
      <c r="A3" s="128" t="s">
        <v>0</v>
      </c>
      <c r="B3" s="134" t="s">
        <v>61</v>
      </c>
      <c r="C3" s="134" t="s">
        <v>1</v>
      </c>
      <c r="D3" s="128" t="s">
        <v>39</v>
      </c>
      <c r="E3" s="161" t="s">
        <v>40</v>
      </c>
      <c r="F3" s="162"/>
      <c r="G3" s="128" t="s">
        <v>41</v>
      </c>
      <c r="H3" s="128" t="s">
        <v>11</v>
      </c>
    </row>
    <row r="4" spans="1:9" s="66" customFormat="1" ht="35.25" customHeight="1" thickBot="1" x14ac:dyDescent="0.3">
      <c r="A4" s="129"/>
      <c r="B4" s="135"/>
      <c r="C4" s="135"/>
      <c r="D4" s="129"/>
      <c r="E4" s="92" t="s">
        <v>42</v>
      </c>
      <c r="F4" s="92" t="s">
        <v>43</v>
      </c>
      <c r="G4" s="129"/>
      <c r="H4" s="129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4"/>
      <c r="F5" s="95"/>
      <c r="G5" s="8"/>
      <c r="H5" s="96"/>
      <c r="I5" s="21"/>
    </row>
    <row r="6" spans="1:9" ht="60" customHeight="1" thickBot="1" x14ac:dyDescent="0.3">
      <c r="A6" s="5" t="s">
        <v>25</v>
      </c>
      <c r="B6" s="4" t="s">
        <v>96</v>
      </c>
      <c r="C6" s="4" t="s">
        <v>55</v>
      </c>
      <c r="D6" s="97" t="s">
        <v>93</v>
      </c>
      <c r="E6" s="49">
        <v>43814</v>
      </c>
      <c r="F6" s="49">
        <v>43814</v>
      </c>
      <c r="G6" s="4" t="s">
        <v>94</v>
      </c>
      <c r="H6" s="98"/>
    </row>
    <row r="7" spans="1:9" ht="82.5" customHeight="1" thickBot="1" x14ac:dyDescent="0.3">
      <c r="A7" s="5" t="s">
        <v>53</v>
      </c>
      <c r="B7" s="4" t="s">
        <v>96</v>
      </c>
      <c r="C7" s="4" t="s">
        <v>55</v>
      </c>
      <c r="D7" s="97" t="s">
        <v>95</v>
      </c>
      <c r="E7" s="49">
        <v>43814</v>
      </c>
      <c r="F7" s="49">
        <v>43814</v>
      </c>
      <c r="G7" s="4" t="s">
        <v>94</v>
      </c>
      <c r="H7" s="65" t="s">
        <v>187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7" t="s">
        <v>98</v>
      </c>
      <c r="E8" s="49">
        <v>43800</v>
      </c>
      <c r="F8" s="49">
        <v>43800</v>
      </c>
      <c r="G8" s="4" t="s">
        <v>94</v>
      </c>
      <c r="H8" s="65" t="s">
        <v>180</v>
      </c>
    </row>
    <row r="9" spans="1:9" ht="87" customHeight="1" thickBot="1" x14ac:dyDescent="0.3">
      <c r="A9" s="7" t="s">
        <v>99</v>
      </c>
      <c r="B9" s="4" t="s">
        <v>96</v>
      </c>
      <c r="C9" s="4" t="s">
        <v>54</v>
      </c>
      <c r="D9" s="97" t="s">
        <v>100</v>
      </c>
      <c r="E9" s="49">
        <v>43800</v>
      </c>
      <c r="F9" s="49">
        <v>43800</v>
      </c>
      <c r="G9" s="4" t="s">
        <v>94</v>
      </c>
      <c r="H9" s="65" t="s">
        <v>181</v>
      </c>
    </row>
    <row r="10" spans="1:9" ht="70.5" customHeight="1" thickBot="1" x14ac:dyDescent="0.3">
      <c r="A10" s="7" t="s">
        <v>101</v>
      </c>
      <c r="B10" s="4" t="s">
        <v>96</v>
      </c>
      <c r="C10" s="4" t="s">
        <v>54</v>
      </c>
      <c r="D10" s="97" t="s">
        <v>102</v>
      </c>
      <c r="E10" s="49">
        <v>43800</v>
      </c>
      <c r="F10" s="49">
        <v>43800</v>
      </c>
      <c r="G10" s="4" t="s">
        <v>94</v>
      </c>
      <c r="H10" s="65" t="s">
        <v>182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7" t="s">
        <v>171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55</v>
      </c>
      <c r="D12" s="97" t="s">
        <v>172</v>
      </c>
      <c r="E12" s="49">
        <v>43617</v>
      </c>
      <c r="F12" s="49">
        <v>43497</v>
      </c>
      <c r="G12" s="4" t="s">
        <v>94</v>
      </c>
      <c r="H12" s="56"/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7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7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142.5" customHeight="1" thickBot="1" x14ac:dyDescent="0.3">
      <c r="A15" s="7" t="s">
        <v>109</v>
      </c>
      <c r="B15" s="4" t="s">
        <v>96</v>
      </c>
      <c r="C15" s="4" t="s">
        <v>54</v>
      </c>
      <c r="D15" s="97" t="s">
        <v>111</v>
      </c>
      <c r="E15" s="49">
        <v>43800</v>
      </c>
      <c r="F15" s="49">
        <v>43800</v>
      </c>
      <c r="G15" s="4" t="s">
        <v>110</v>
      </c>
      <c r="H15" s="56" t="s">
        <v>186</v>
      </c>
    </row>
    <row r="16" spans="1:9" ht="83.25" customHeight="1" thickBot="1" x14ac:dyDescent="0.3">
      <c r="A16" s="7" t="s">
        <v>112</v>
      </c>
      <c r="B16" s="4" t="s">
        <v>96</v>
      </c>
      <c r="C16" s="4" t="s">
        <v>54</v>
      </c>
      <c r="D16" s="97" t="s">
        <v>113</v>
      </c>
      <c r="E16" s="49">
        <v>43830</v>
      </c>
      <c r="F16" s="49">
        <v>43830</v>
      </c>
      <c r="G16" s="4" t="s">
        <v>110</v>
      </c>
      <c r="H16" s="65" t="s">
        <v>183</v>
      </c>
    </row>
    <row r="17" spans="1:8" ht="106.5" customHeight="1" thickBot="1" x14ac:dyDescent="0.3">
      <c r="A17" s="7" t="s">
        <v>114</v>
      </c>
      <c r="B17" s="4" t="s">
        <v>96</v>
      </c>
      <c r="C17" s="4" t="s">
        <v>54</v>
      </c>
      <c r="D17" s="97" t="s">
        <v>115</v>
      </c>
      <c r="E17" s="49">
        <v>43647</v>
      </c>
      <c r="F17" s="49">
        <v>43647</v>
      </c>
      <c r="G17" s="4" t="s">
        <v>116</v>
      </c>
      <c r="H17" s="56" t="s">
        <v>191</v>
      </c>
    </row>
    <row r="18" spans="1:8" ht="87" customHeight="1" thickBot="1" x14ac:dyDescent="0.3">
      <c r="A18" s="7" t="s">
        <v>117</v>
      </c>
      <c r="B18" s="4" t="s">
        <v>96</v>
      </c>
      <c r="C18" s="4" t="s">
        <v>55</v>
      </c>
      <c r="D18" s="97" t="s">
        <v>118</v>
      </c>
      <c r="E18" s="49">
        <v>43830</v>
      </c>
      <c r="F18" s="49">
        <v>43830</v>
      </c>
      <c r="G18" s="4" t="s">
        <v>116</v>
      </c>
      <c r="H18" s="65" t="s">
        <v>189</v>
      </c>
    </row>
    <row r="19" spans="1:8" ht="66" customHeight="1" thickBot="1" x14ac:dyDescent="0.3">
      <c r="A19" s="7" t="s">
        <v>120</v>
      </c>
      <c r="B19" s="4" t="s">
        <v>96</v>
      </c>
      <c r="C19" s="4" t="s">
        <v>54</v>
      </c>
      <c r="D19" s="97" t="s">
        <v>119</v>
      </c>
      <c r="E19" s="49">
        <v>43511</v>
      </c>
      <c r="F19" s="49">
        <v>43511</v>
      </c>
      <c r="G19" s="4" t="s">
        <v>116</v>
      </c>
      <c r="H19" s="56" t="s">
        <v>174</v>
      </c>
    </row>
    <row r="20" spans="1:8" ht="108" customHeight="1" thickBot="1" x14ac:dyDescent="0.3">
      <c r="A20" s="7" t="s">
        <v>121</v>
      </c>
      <c r="B20" s="4" t="s">
        <v>96</v>
      </c>
      <c r="C20" s="4" t="s">
        <v>55</v>
      </c>
      <c r="D20" s="97" t="s">
        <v>123</v>
      </c>
      <c r="E20" s="49">
        <v>43830</v>
      </c>
      <c r="F20" s="49">
        <v>43830</v>
      </c>
      <c r="G20" s="4" t="s">
        <v>116</v>
      </c>
      <c r="H20" s="56" t="s">
        <v>190</v>
      </c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7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2019-11-01T07:10:43Z</dcterms:modified>
</cp:coreProperties>
</file>